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ESPALDO BETO\OBRAS 2024\"/>
    </mc:Choice>
  </mc:AlternateContent>
  <xr:revisionPtr revIDLastSave="0" documentId="13_ncr:1_{25A92E5B-FEC4-4C10-B75B-3F8F56D76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 (4)" sheetId="6" r:id="rId1"/>
  </sheets>
  <definedNames>
    <definedName name="_xlnm._FilterDatabase" localSheetId="0" hidden="1">'Hoja1 (4)'!$A$1:$Z$29</definedName>
    <definedName name="_xlnm.Print_Titles" localSheetId="0">'Hoja1 (4)'!$5:$6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6" l="1"/>
  <c r="O11" i="6"/>
  <c r="O9" i="6"/>
  <c r="E10" i="6"/>
  <c r="V10" i="6" s="1"/>
  <c r="V9" i="6"/>
  <c r="V8" i="6"/>
  <c r="V11" i="6"/>
  <c r="V12" i="6"/>
  <c r="V13" i="6"/>
  <c r="V14" i="6"/>
  <c r="V7" i="6"/>
  <c r="T7" i="6"/>
  <c r="W7" i="6" l="1"/>
  <c r="X7" i="6"/>
  <c r="T13" i="6"/>
  <c r="X13" i="6" l="1"/>
  <c r="R16" i="6"/>
  <c r="Q16" i="6"/>
  <c r="P16" i="6"/>
  <c r="O16" i="6"/>
  <c r="E16" i="6"/>
  <c r="W13" i="6"/>
  <c r="T12" i="6"/>
  <c r="X12" i="6" s="1"/>
  <c r="T11" i="6"/>
  <c r="T10" i="6"/>
  <c r="T9" i="6"/>
  <c r="X9" i="6" s="1"/>
  <c r="T8" i="6"/>
  <c r="X8" i="6" s="1"/>
  <c r="X11" i="6" l="1"/>
  <c r="X10" i="6"/>
  <c r="W12" i="6"/>
  <c r="W9" i="6"/>
  <c r="W8" i="6"/>
  <c r="W10" i="6"/>
  <c r="W11" i="6"/>
  <c r="T14" i="6"/>
  <c r="X14" i="6" s="1"/>
  <c r="S16" i="6"/>
  <c r="T16" i="6" l="1"/>
  <c r="W14" i="6"/>
  <c r="W16" i="6" s="1"/>
</calcChain>
</file>

<file path=xl/sharedStrings.xml><?xml version="1.0" encoding="utf-8"?>
<sst xmlns="http://schemas.openxmlformats.org/spreadsheetml/2006/main" count="106" uniqueCount="90">
  <si>
    <t>H. AYUNTAMIENTO DE IXTLAHUACÁN</t>
  </si>
  <si>
    <t>No. De Obra</t>
  </si>
  <si>
    <t>Nombre de la Obra</t>
  </si>
  <si>
    <t>Comunidad</t>
  </si>
  <si>
    <t>FONDO</t>
  </si>
  <si>
    <t>SUMAS</t>
  </si>
  <si>
    <t>Procedimiento de Licitación</t>
  </si>
  <si>
    <t>No. De Contrato</t>
  </si>
  <si>
    <t>Contratista</t>
  </si>
  <si>
    <t>R.F.C. del Contratista</t>
  </si>
  <si>
    <t>Domicilio del Contratista</t>
  </si>
  <si>
    <t>Importe del Contrato I.V.A. Incluido</t>
  </si>
  <si>
    <t>Fecha de Inicio</t>
  </si>
  <si>
    <t>Fecha de Termino</t>
  </si>
  <si>
    <t>No. De Convenio adicional</t>
  </si>
  <si>
    <t>Peridodo de Ejecución del Convenio</t>
  </si>
  <si>
    <t>Peridodo de Ejecución del Contrato</t>
  </si>
  <si>
    <t>Importe del Contrato I.V.A. Incluido Mas Convenio Adicional</t>
  </si>
  <si>
    <t>Importe del Convenio I.V.A. Incluido</t>
  </si>
  <si>
    <t>VARIAS</t>
  </si>
  <si>
    <t>IXTLAHUACÁN</t>
  </si>
  <si>
    <t>IMPORTE AUTORIZADO</t>
  </si>
  <si>
    <t>Real Ejercido</t>
  </si>
  <si>
    <t>Inversión Autorizada</t>
  </si>
  <si>
    <t>Contacto</t>
  </si>
  <si>
    <t>AD</t>
  </si>
  <si>
    <t>INV. RES</t>
  </si>
  <si>
    <t>LP</t>
  </si>
  <si>
    <t>POR CONTRATAR O REPROGRAMAR</t>
  </si>
  <si>
    <t>DIRECCIÓN GENERAL DE DESARROLLO MUNICIPAL DE IXTLAHUACÁN</t>
  </si>
  <si>
    <t>MANTTO CONSTRUCCIONES, S.A. DE C.V.</t>
  </si>
  <si>
    <t>C.P. FABIOLA MIREYA VELASCO HERNÁNDEZ</t>
  </si>
  <si>
    <t>MCO120214SP7</t>
  </si>
  <si>
    <t xml:space="preserve"> MARIO CEBALLOS GOMEZ</t>
  </si>
  <si>
    <t>CEGM6707068K8</t>
  </si>
  <si>
    <t>GTZ GRUPO CONSTRUCTOR, S.A. DE C.V.</t>
  </si>
  <si>
    <t>ING. LEOPOLDO GUTIERREZ YAÑEZ</t>
  </si>
  <si>
    <t>GGC131023T79</t>
  </si>
  <si>
    <t>CALLE PABLO SILVA GARCIA No. 150, COLONIA VILLAS DIAMANTE, C.P. 28986 VILLA DE ALVAREZ, COLIMA.</t>
  </si>
  <si>
    <t>DIFERENCIA ENTRE CONTRATO E IMPORTE REAL EJERCIDO</t>
  </si>
  <si>
    <t>RELACIÓN DE OBRAS DEL FAISMUN 2024</t>
  </si>
  <si>
    <t>RELACIÓN DE OBRA 2024 DELMUNICIPIO DE IXTLAHUACÁN</t>
  </si>
  <si>
    <t>FAISM 2024</t>
  </si>
  <si>
    <t>CONSTRUCCIÓN DE LÍNEA DE CONDUCCIÓN DE AGUA POTABLE EN LA CABECERA MUNICIPAL DE IXTLAHUACÁN</t>
  </si>
  <si>
    <t>PAVIMENTACIÓN CON CONCRETO ASFALTICO  EN DIVERSAS CALLES DEL MUNICIPIO DE IXTLAHUACAN</t>
  </si>
  <si>
    <t>CONSTRUCCIÓN DE HUELLAS DE RODAMIENTO EN LA COMUNIDAD DE PLAN DEL ZAPOTE</t>
  </si>
  <si>
    <t>SEGUNDA ETAPA DE REHABILITACÍON DE LA PLANTA DE TRATAMIENTO DE AGUAS RESIDUALES DE LA CABECERA MUNICIPAL DE IXTLAHUACÁN.</t>
  </si>
  <si>
    <t>REHABILITACIÓN DE CAMINO PLAN DEL ZAPOTE - IXTLAHUACÁN</t>
  </si>
  <si>
    <t>PAGO DE CREDITO FAISMUN</t>
  </si>
  <si>
    <t>PLAN DEL ZAPOTE</t>
  </si>
  <si>
    <t>PLAN DEL ZAPOTE - IXTLAHUACÁN</t>
  </si>
  <si>
    <t>LICITACIÓN POR INVITACIÓN RESTRINGIDA Nº: IO-806006999-E2-2024</t>
  </si>
  <si>
    <t>DGDM-IXTLA-FAISM-03-2024</t>
  </si>
  <si>
    <t>CALLE EUCALIPTO NO. 30, COLONIA LEANDRO VALLE, VILLA DE ÁLVAREZ, COLIMA, C.P. 28989</t>
  </si>
  <si>
    <t>26 DE MARZO DEL 2024</t>
  </si>
  <si>
    <t>04 DE MAYO DEL 2024</t>
  </si>
  <si>
    <t>ADJUDICACION DIRECTA</t>
  </si>
  <si>
    <t>DGDM-IXTLA-FAISM-01-2024</t>
  </si>
  <si>
    <t>27 DE FEBRERO DE 2024</t>
  </si>
  <si>
    <t>27 DE MARZO DE 2024</t>
  </si>
  <si>
    <t>LICITACIÓN PÚBLICA NACIONAL Nº: LO-806006999-E1-2024</t>
  </si>
  <si>
    <t>DGDM-IXTLA-FAISM-02-2024</t>
  </si>
  <si>
    <t>ING. MARIO CEBALLOS GÓMEZ</t>
  </si>
  <si>
    <t>13 DE MARZO DEL 2024</t>
  </si>
  <si>
    <t>CALLE EDUARDO CRUZ GONZÁLEZ No. 386, COLONIA ALFREDO V. BONFIL, VILLA DE ÁLVAREZ, COLIMA, C.P. 28979 .</t>
  </si>
  <si>
    <t>10 DE JULIO DE 2024</t>
  </si>
  <si>
    <t>REHABILITACIÓN DE DIVERSOS CAMINOS EN EL MUNICIPIO DE IXTLAHUACÁN</t>
  </si>
  <si>
    <t>Avance Fisico al 31 de diciembre del 2024</t>
  </si>
  <si>
    <t>Avance Financiero al 31 de diciembre del 2024</t>
  </si>
  <si>
    <t xml:space="preserve">LICITACIÓN PÚBLICA NACIONAL Nº: LO-806006999-E3-2024 </t>
  </si>
  <si>
    <t>DGDM-IXTLA-FAISM-04-2024</t>
  </si>
  <si>
    <t xml:space="preserve">01 DE AGOSTO DEL 2024 </t>
  </si>
  <si>
    <t>29 DE SEPTIEMBRE DEL 2024</t>
  </si>
  <si>
    <t>C.A.-DGDM-IXTLA-FAISM-04-2024</t>
  </si>
  <si>
    <t>19 DE SEPTIEMBRE DEL 2024</t>
  </si>
  <si>
    <t>BANOBRAS</t>
  </si>
  <si>
    <t>LICITACIÓN PÚBLICA NACIONAL No. LO-806006999-E4-2024</t>
  </si>
  <si>
    <t>DGDM-IXTLA-FAISM-05-2024</t>
  </si>
  <si>
    <t>CUBER CONSTRUCCIONES, S.A. DE C.V.</t>
  </si>
  <si>
    <t>M.A.C. EDGAR RENE CRUZ BENAVIDES</t>
  </si>
  <si>
    <t>CCO130314MI7</t>
  </si>
  <si>
    <t>PASEO DE LAS ROSAS NO. 48, COLONIA VILLAS DE BUGAMBILIAS, C.P. 28979, VILLA DE ALVAREZ, COLIMA.</t>
  </si>
  <si>
    <t>LICITACIÓN PÚBLICA NACIONAL Nº: LO-806006999-E5-2024</t>
  </si>
  <si>
    <t>DGDM-IXTLA-FAISM-06-2024</t>
  </si>
  <si>
    <t>INGENIERIA, MAD S.A. DE C.V.</t>
  </si>
  <si>
    <t>ING. JUAN MANUEL MENDOZA PINTOR</t>
  </si>
  <si>
    <t>IMA130121BN6</t>
  </si>
  <si>
    <t>CALLE SOTO GAMA NO. 194, COLONIA EL MORALETE, COLIMA COLIMA, C.P. 28060</t>
  </si>
  <si>
    <t>13 DE SEPTIEMBRE DEL 2024</t>
  </si>
  <si>
    <t>11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</si>
</sst>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name val="Soberana Sans"/>
      <family val="3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2" xfId="0" applyFont="1" applyBorder="1"/>
    <xf numFmtId="44" fontId="6" fillId="0" borderId="2" xfId="1" applyFont="1" applyBorder="1"/>
    <xf numFmtId="44" fontId="3" fillId="0" borderId="2" xfId="0" applyNumberFormat="1" applyFont="1" applyBorder="1"/>
    <xf numFmtId="0" fontId="3" fillId="3" borderId="0" xfId="0" applyFont="1" applyFill="1"/>
    <xf numFmtId="44" fontId="3" fillId="0" borderId="0" xfId="0" applyNumberFormat="1" applyFont="1"/>
    <xf numFmtId="44" fontId="3" fillId="0" borderId="0" xfId="1" applyFont="1"/>
    <xf numFmtId="44" fontId="4" fillId="0" borderId="0" xfId="1" applyFont="1"/>
    <xf numFmtId="0" fontId="4" fillId="0" borderId="2" xfId="0" applyFont="1" applyBorder="1"/>
    <xf numFmtId="44" fontId="3" fillId="0" borderId="2" xfId="0" applyNumberFormat="1" applyFont="1" applyBorder="1" applyAlignment="1">
      <alignment wrapText="1"/>
    </xf>
    <xf numFmtId="0" fontId="7" fillId="4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wrapText="1"/>
    </xf>
    <xf numFmtId="9" fontId="5" fillId="0" borderId="2" xfId="2" applyFont="1" applyBorder="1" applyAlignment="1">
      <alignment wrapText="1"/>
    </xf>
    <xf numFmtId="0" fontId="3" fillId="0" borderId="2" xfId="0" applyFont="1" applyBorder="1" applyAlignment="1">
      <alignment wrapText="1"/>
    </xf>
    <xf numFmtId="44" fontId="3" fillId="0" borderId="2" xfId="1" applyFont="1" applyFill="1" applyBorder="1" applyAlignment="1">
      <alignment wrapText="1"/>
    </xf>
    <xf numFmtId="44" fontId="3" fillId="0" borderId="2" xfId="1" applyFont="1" applyFill="1" applyBorder="1" applyAlignment="1"/>
    <xf numFmtId="44" fontId="13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44" fontId="9" fillId="0" borderId="2" xfId="1" applyFont="1" applyFill="1" applyBorder="1" applyAlignment="1">
      <alignment vertical="center"/>
    </xf>
    <xf numFmtId="44" fontId="8" fillId="0" borderId="2" xfId="1" applyFont="1" applyFill="1" applyBorder="1" applyAlignment="1">
      <alignment wrapText="1"/>
    </xf>
    <xf numFmtId="44" fontId="4" fillId="0" borderId="2" xfId="0" applyNumberFormat="1" applyFont="1" applyBorder="1"/>
    <xf numFmtId="44" fontId="9" fillId="0" borderId="2" xfId="1" applyFont="1" applyBorder="1" applyAlignment="1">
      <alignment vertical="center"/>
    </xf>
    <xf numFmtId="14" fontId="8" fillId="0" borderId="2" xfId="0" applyNumberFormat="1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4" fillId="0" borderId="2" xfId="0" applyFont="1" applyBorder="1" applyAlignment="1">
      <alignment wrapText="1"/>
    </xf>
    <xf numFmtId="44" fontId="3" fillId="0" borderId="3" xfId="0" applyNumberFormat="1" applyFont="1" applyBorder="1" applyAlignment="1">
      <alignment wrapText="1"/>
    </xf>
    <xf numFmtId="0" fontId="8" fillId="0" borderId="2" xfId="0" applyFont="1" applyBorder="1" applyAlignment="1">
      <alignment horizontal="right" wrapText="1"/>
    </xf>
    <xf numFmtId="0" fontId="10" fillId="0" borderId="2" xfId="0" applyFont="1" applyBorder="1" applyAlignment="1">
      <alignment vertical="center" wrapText="1"/>
    </xf>
    <xf numFmtId="17" fontId="5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44" fontId="16" fillId="0" borderId="2" xfId="1" applyFont="1" applyFill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8" fontId="17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44" fontId="13" fillId="0" borderId="2" xfId="1" applyFont="1" applyFill="1" applyBorder="1" applyAlignment="1">
      <alignment vertical="center" wrapText="1"/>
    </xf>
    <xf numFmtId="44" fontId="9" fillId="0" borderId="5" xfId="1" applyFont="1" applyBorder="1" applyAlignment="1">
      <alignment vertical="center"/>
    </xf>
    <xf numFmtId="44" fontId="18" fillId="0" borderId="2" xfId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K31"/>
  <sheetViews>
    <sheetView tabSelected="1" topLeftCell="A4" zoomScaleNormal="100" workbookViewId="0">
      <pane xSplit="3" ySplit="3" topLeftCell="Y7" activePane="bottomRight" state="frozen"/>
      <selection activeCell="A4" sqref="A4"/>
      <selection pane="topRight" activeCell="D4" sqref="D4"/>
      <selection pane="bottomLeft" activeCell="A7" sqref="A7"/>
      <selection pane="bottomRight" activeCell="AL4" sqref="AL4"/>
    </sheetView>
  </sheetViews>
  <sheetFormatPr baseColWidth="10" defaultRowHeight="12.75"/>
  <cols>
    <col min="1" max="1" width="9.5703125" style="1" customWidth="1"/>
    <col min="2" max="2" width="16.42578125" style="1" customWidth="1"/>
    <col min="3" max="3" width="43.5703125" style="1" customWidth="1"/>
    <col min="4" max="9" width="17.5703125" style="1" customWidth="1"/>
    <col min="10" max="10" width="26.7109375" style="1" customWidth="1"/>
    <col min="11" max="11" width="14.5703125" style="1" customWidth="1"/>
    <col min="12" max="18" width="17.5703125" style="1" customWidth="1"/>
    <col min="19" max="19" width="14.5703125" style="1" customWidth="1"/>
    <col min="20" max="20" width="16.28515625" style="1" customWidth="1"/>
    <col min="21" max="24" width="17.5703125" style="1" customWidth="1"/>
    <col min="25" max="25" width="17.28515625" style="1" customWidth="1"/>
    <col min="26" max="26" width="15.5703125" style="1" customWidth="1"/>
    <col min="27" max="16384" width="11.42578125" style="1"/>
  </cols>
  <sheetData>
    <row r="1" spans="1:1155" ht="21.75" customHeight="1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1155" ht="33.75" customHeight="1">
      <c r="B2" s="47" t="s">
        <v>29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1155" ht="25.5" customHeight="1">
      <c r="B3" s="46" t="s">
        <v>40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1155" ht="39" customHeight="1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1155" ht="30" customHeight="1">
      <c r="A5" s="49" t="s">
        <v>4</v>
      </c>
      <c r="B5" s="49" t="s">
        <v>1</v>
      </c>
      <c r="C5" s="49" t="s">
        <v>2</v>
      </c>
      <c r="D5" s="50" t="s">
        <v>3</v>
      </c>
      <c r="E5" s="43" t="s">
        <v>23</v>
      </c>
      <c r="F5" s="43" t="s">
        <v>6</v>
      </c>
      <c r="G5" s="43" t="s">
        <v>6</v>
      </c>
      <c r="H5" s="43" t="s">
        <v>7</v>
      </c>
      <c r="I5" s="43" t="s">
        <v>8</v>
      </c>
      <c r="J5" s="43" t="s">
        <v>24</v>
      </c>
      <c r="K5" s="43" t="s">
        <v>9</v>
      </c>
      <c r="L5" s="43" t="s">
        <v>10</v>
      </c>
      <c r="M5" s="45" t="s">
        <v>16</v>
      </c>
      <c r="N5" s="45"/>
      <c r="O5" s="43" t="s">
        <v>11</v>
      </c>
      <c r="P5" s="43" t="s">
        <v>14</v>
      </c>
      <c r="Q5" s="45" t="s">
        <v>15</v>
      </c>
      <c r="R5" s="45"/>
      <c r="S5" s="43" t="s">
        <v>18</v>
      </c>
      <c r="T5" s="43" t="s">
        <v>17</v>
      </c>
      <c r="U5" s="43" t="s">
        <v>22</v>
      </c>
      <c r="V5" s="43" t="s">
        <v>21</v>
      </c>
      <c r="W5" s="43" t="s">
        <v>28</v>
      </c>
      <c r="X5" s="43" t="s">
        <v>39</v>
      </c>
      <c r="Y5" s="43" t="s">
        <v>67</v>
      </c>
      <c r="Z5" s="43" t="s">
        <v>68</v>
      </c>
    </row>
    <row r="6" spans="1:1155" ht="89.25" customHeight="1">
      <c r="A6" s="49"/>
      <c r="B6" s="49"/>
      <c r="C6" s="49"/>
      <c r="D6" s="51"/>
      <c r="E6" s="44"/>
      <c r="F6" s="44"/>
      <c r="G6" s="44"/>
      <c r="H6" s="44"/>
      <c r="I6" s="44"/>
      <c r="J6" s="44"/>
      <c r="K6" s="44"/>
      <c r="L6" s="44"/>
      <c r="M6" s="11" t="s">
        <v>12</v>
      </c>
      <c r="N6" s="11" t="s">
        <v>13</v>
      </c>
      <c r="O6" s="44"/>
      <c r="P6" s="44"/>
      <c r="Q6" s="11" t="s">
        <v>12</v>
      </c>
      <c r="R6" s="11" t="s">
        <v>13</v>
      </c>
      <c r="S6" s="44"/>
      <c r="T6" s="44"/>
      <c r="U6" s="44"/>
      <c r="V6" s="44"/>
      <c r="W6" s="44"/>
      <c r="X6" s="44"/>
      <c r="Y6" s="44"/>
      <c r="Z6" s="44"/>
    </row>
    <row r="7" spans="1:1155" ht="76.5" customHeight="1">
      <c r="A7" s="40" t="s">
        <v>42</v>
      </c>
      <c r="B7" s="2"/>
      <c r="C7" s="33" t="s">
        <v>43</v>
      </c>
      <c r="D7" s="30" t="s">
        <v>20</v>
      </c>
      <c r="E7" s="35">
        <v>822071.47</v>
      </c>
      <c r="F7" s="17" t="s">
        <v>25</v>
      </c>
      <c r="G7" s="25" t="s">
        <v>56</v>
      </c>
      <c r="H7" s="12" t="s">
        <v>57</v>
      </c>
      <c r="I7" s="18" t="s">
        <v>35</v>
      </c>
      <c r="J7" s="12" t="s">
        <v>36</v>
      </c>
      <c r="K7" s="12" t="s">
        <v>37</v>
      </c>
      <c r="L7" s="12" t="s">
        <v>38</v>
      </c>
      <c r="M7" s="29" t="s">
        <v>58</v>
      </c>
      <c r="N7" s="18" t="s">
        <v>59</v>
      </c>
      <c r="O7" s="19">
        <v>822071.47</v>
      </c>
      <c r="P7" s="12"/>
      <c r="Q7" s="12"/>
      <c r="R7" s="12"/>
      <c r="S7" s="20"/>
      <c r="T7" s="10">
        <f t="shared" ref="T7" si="0">S7+O7</f>
        <v>822071.47</v>
      </c>
      <c r="U7" s="10"/>
      <c r="V7" s="10">
        <f>E7</f>
        <v>822071.47</v>
      </c>
      <c r="W7" s="10">
        <f t="shared" ref="W7" si="1">E7-T7</f>
        <v>0</v>
      </c>
      <c r="X7" s="10">
        <f>T7-V7</f>
        <v>0</v>
      </c>
      <c r="Y7" s="13">
        <v>1</v>
      </c>
      <c r="Z7" s="13">
        <v>1</v>
      </c>
    </row>
    <row r="8" spans="1:1155" ht="69" customHeight="1">
      <c r="A8" s="41"/>
      <c r="B8" s="2"/>
      <c r="C8" s="33" t="s">
        <v>44</v>
      </c>
      <c r="D8" s="30" t="s">
        <v>19</v>
      </c>
      <c r="E8" s="35">
        <v>2580906.46</v>
      </c>
      <c r="F8" s="17" t="s">
        <v>26</v>
      </c>
      <c r="G8" s="12" t="s">
        <v>51</v>
      </c>
      <c r="H8" s="12" t="s">
        <v>52</v>
      </c>
      <c r="I8" s="12" t="s">
        <v>30</v>
      </c>
      <c r="J8" s="12" t="s">
        <v>31</v>
      </c>
      <c r="K8" s="12" t="s">
        <v>32</v>
      </c>
      <c r="L8" s="12" t="s">
        <v>53</v>
      </c>
      <c r="M8" s="29" t="s">
        <v>54</v>
      </c>
      <c r="N8" s="18" t="s">
        <v>55</v>
      </c>
      <c r="O8" s="19">
        <v>2580906.46</v>
      </c>
      <c r="P8" s="14"/>
      <c r="Q8" s="14"/>
      <c r="R8" s="14"/>
      <c r="S8" s="15"/>
      <c r="T8" s="10">
        <f t="shared" ref="T8:T14" si="2">S8+O8</f>
        <v>2580906.46</v>
      </c>
      <c r="U8" s="10"/>
      <c r="V8" s="10">
        <f t="shared" ref="V8:V14" si="3">E8</f>
        <v>2580906.46</v>
      </c>
      <c r="W8" s="10">
        <f t="shared" ref="W8:W14" si="4">E8-T8</f>
        <v>0</v>
      </c>
      <c r="X8" s="10">
        <f>T8-V8</f>
        <v>0</v>
      </c>
      <c r="Y8" s="13">
        <v>1</v>
      </c>
      <c r="Z8" s="13">
        <v>1</v>
      </c>
    </row>
    <row r="9" spans="1:1155" ht="87" customHeight="1">
      <c r="A9" s="41"/>
      <c r="B9" s="2"/>
      <c r="C9" s="34" t="s">
        <v>45</v>
      </c>
      <c r="D9" s="30" t="s">
        <v>49</v>
      </c>
      <c r="E9" s="17">
        <v>905925.19</v>
      </c>
      <c r="F9" s="17" t="s">
        <v>27</v>
      </c>
      <c r="G9" s="18" t="s">
        <v>69</v>
      </c>
      <c r="H9" s="12" t="s">
        <v>70</v>
      </c>
      <c r="I9" s="18" t="s">
        <v>33</v>
      </c>
      <c r="J9" s="12" t="s">
        <v>62</v>
      </c>
      <c r="K9" s="12" t="s">
        <v>34</v>
      </c>
      <c r="L9" s="12" t="s">
        <v>64</v>
      </c>
      <c r="M9" s="29" t="s">
        <v>71</v>
      </c>
      <c r="N9" s="29" t="s">
        <v>72</v>
      </c>
      <c r="O9" s="22">
        <f>759962.86*1.16</f>
        <v>881556.91759999993</v>
      </c>
      <c r="P9" s="14" t="s">
        <v>73</v>
      </c>
      <c r="Q9" s="29" t="s">
        <v>74</v>
      </c>
      <c r="R9" s="29" t="s">
        <v>72</v>
      </c>
      <c r="S9" s="38">
        <v>24368.27</v>
      </c>
      <c r="T9" s="10">
        <f t="shared" si="2"/>
        <v>905925.18759999995</v>
      </c>
      <c r="U9" s="10"/>
      <c r="V9" s="10">
        <f t="shared" si="3"/>
        <v>905925.19</v>
      </c>
      <c r="W9" s="10">
        <f t="shared" si="4"/>
        <v>2.3999999975785613E-3</v>
      </c>
      <c r="X9" s="10">
        <f>T9-V9</f>
        <v>-2.3999999975785613E-3</v>
      </c>
      <c r="Y9" s="13">
        <v>1</v>
      </c>
      <c r="Z9" s="13">
        <v>1</v>
      </c>
    </row>
    <row r="10" spans="1:1155" ht="57.75" customHeight="1">
      <c r="A10" s="41"/>
      <c r="B10" s="2"/>
      <c r="C10" s="28" t="s">
        <v>48</v>
      </c>
      <c r="D10" s="30" t="s">
        <v>20</v>
      </c>
      <c r="E10" s="17">
        <f>568984.49*9</f>
        <v>5120860.41</v>
      </c>
      <c r="F10" s="17"/>
      <c r="G10" s="25"/>
      <c r="H10" s="12"/>
      <c r="I10" s="18" t="s">
        <v>75</v>
      </c>
      <c r="J10" s="12"/>
      <c r="K10" s="12"/>
      <c r="L10" s="12"/>
      <c r="M10" s="29"/>
      <c r="N10" s="18"/>
      <c r="O10" s="19">
        <v>5120860.41</v>
      </c>
      <c r="P10" s="14"/>
      <c r="Q10" s="14"/>
      <c r="R10" s="14"/>
      <c r="S10" s="15"/>
      <c r="T10" s="10">
        <f t="shared" si="2"/>
        <v>5120860.41</v>
      </c>
      <c r="U10" s="10"/>
      <c r="V10" s="10">
        <f t="shared" si="3"/>
        <v>5120860.41</v>
      </c>
      <c r="W10" s="10">
        <f t="shared" si="4"/>
        <v>0</v>
      </c>
      <c r="X10" s="10">
        <f t="shared" ref="X10:X14" si="5">T10-V10</f>
        <v>0</v>
      </c>
      <c r="Y10" s="13">
        <v>1</v>
      </c>
      <c r="Z10" s="13">
        <v>1</v>
      </c>
    </row>
    <row r="11" spans="1:1155" ht="69" customHeight="1">
      <c r="A11" s="41"/>
      <c r="B11" s="2"/>
      <c r="C11" s="34" t="s">
        <v>47</v>
      </c>
      <c r="D11" s="30" t="s">
        <v>50</v>
      </c>
      <c r="E11" s="31">
        <v>978023.14</v>
      </c>
      <c r="F11" s="17" t="s">
        <v>27</v>
      </c>
      <c r="G11" s="12" t="s">
        <v>76</v>
      </c>
      <c r="H11" s="12" t="s">
        <v>77</v>
      </c>
      <c r="I11" s="18" t="s">
        <v>78</v>
      </c>
      <c r="J11" s="12" t="s">
        <v>79</v>
      </c>
      <c r="K11" s="12" t="s">
        <v>80</v>
      </c>
      <c r="L11" s="12" t="s">
        <v>81</v>
      </c>
      <c r="M11" s="29" t="s">
        <v>71</v>
      </c>
      <c r="N11" s="29" t="s">
        <v>72</v>
      </c>
      <c r="O11" s="22">
        <f>843123.4*1.16</f>
        <v>978023.14399999997</v>
      </c>
      <c r="P11" s="14"/>
      <c r="Q11" s="14"/>
      <c r="R11" s="14"/>
      <c r="S11" s="16"/>
      <c r="T11" s="10">
        <f t="shared" si="2"/>
        <v>978023.14399999997</v>
      </c>
      <c r="U11" s="10"/>
      <c r="V11" s="10">
        <f t="shared" si="3"/>
        <v>978023.14</v>
      </c>
      <c r="W11" s="10">
        <f t="shared" si="4"/>
        <v>-3.9999999571591616E-3</v>
      </c>
      <c r="X11" s="10">
        <f t="shared" si="5"/>
        <v>3.9999999571591616E-3</v>
      </c>
      <c r="Y11" s="13">
        <v>1</v>
      </c>
      <c r="Z11" s="13">
        <v>1</v>
      </c>
    </row>
    <row r="12" spans="1:1155" ht="70.5" customHeight="1">
      <c r="A12" s="41"/>
      <c r="B12" s="2"/>
      <c r="C12" s="28" t="s">
        <v>46</v>
      </c>
      <c r="D12" s="30" t="s">
        <v>20</v>
      </c>
      <c r="E12" s="31">
        <v>4772281.16</v>
      </c>
      <c r="F12" s="17" t="s">
        <v>27</v>
      </c>
      <c r="G12" s="12" t="s">
        <v>60</v>
      </c>
      <c r="H12" s="12" t="s">
        <v>61</v>
      </c>
      <c r="I12" s="18" t="s">
        <v>33</v>
      </c>
      <c r="J12" s="12" t="s">
        <v>62</v>
      </c>
      <c r="K12" s="12" t="s">
        <v>34</v>
      </c>
      <c r="L12" s="12" t="s">
        <v>64</v>
      </c>
      <c r="M12" s="29" t="s">
        <v>63</v>
      </c>
      <c r="N12" s="18" t="s">
        <v>65</v>
      </c>
      <c r="O12" s="19">
        <v>4772281.1568</v>
      </c>
      <c r="P12" s="14"/>
      <c r="Q12" s="14"/>
      <c r="R12" s="14"/>
      <c r="S12" s="16"/>
      <c r="T12" s="10">
        <f t="shared" si="2"/>
        <v>4772281.1568</v>
      </c>
      <c r="U12" s="4"/>
      <c r="V12" s="10">
        <f t="shared" si="3"/>
        <v>4772281.16</v>
      </c>
      <c r="W12" s="10">
        <f>E12-T12</f>
        <v>3.2000001519918442E-3</v>
      </c>
      <c r="X12" s="10">
        <f t="shared" si="5"/>
        <v>-3.2000001519918442E-3</v>
      </c>
      <c r="Y12" s="13">
        <v>1</v>
      </c>
      <c r="Z12" s="13">
        <v>1</v>
      </c>
    </row>
    <row r="13" spans="1:1155" ht="69" customHeight="1">
      <c r="A13" s="41"/>
      <c r="B13" s="2"/>
      <c r="C13" s="36" t="s">
        <v>66</v>
      </c>
      <c r="D13" s="30" t="s">
        <v>50</v>
      </c>
      <c r="E13" s="37">
        <v>2999866.17</v>
      </c>
      <c r="F13" s="17" t="s">
        <v>27</v>
      </c>
      <c r="G13" s="25" t="s">
        <v>82</v>
      </c>
      <c r="H13" s="12" t="s">
        <v>83</v>
      </c>
      <c r="I13" s="12" t="s">
        <v>84</v>
      </c>
      <c r="J13" s="27" t="s">
        <v>85</v>
      </c>
      <c r="K13" s="12" t="s">
        <v>86</v>
      </c>
      <c r="L13" s="12" t="s">
        <v>87</v>
      </c>
      <c r="M13" s="29" t="s">
        <v>88</v>
      </c>
      <c r="N13" s="29" t="s">
        <v>89</v>
      </c>
      <c r="O13" s="39">
        <f>2586091.53*1.16</f>
        <v>2999866.1747999997</v>
      </c>
      <c r="P13" s="14"/>
      <c r="Q13" s="12"/>
      <c r="R13" s="14"/>
      <c r="S13" s="15"/>
      <c r="T13" s="10">
        <f t="shared" si="2"/>
        <v>2999866.1747999997</v>
      </c>
      <c r="U13" s="10"/>
      <c r="V13" s="10">
        <f t="shared" si="3"/>
        <v>2999866.17</v>
      </c>
      <c r="W13" s="10">
        <f t="shared" si="4"/>
        <v>-4.799999762326479E-3</v>
      </c>
      <c r="X13" s="10">
        <f t="shared" si="5"/>
        <v>4.799999762326479E-3</v>
      </c>
      <c r="Y13" s="13">
        <v>1</v>
      </c>
      <c r="Z13" s="13">
        <v>1</v>
      </c>
    </row>
    <row r="14" spans="1:1155" s="5" customFormat="1" ht="77.25" customHeight="1">
      <c r="A14" s="41"/>
      <c r="B14" s="2"/>
      <c r="C14" s="28"/>
      <c r="D14" s="30"/>
      <c r="E14" s="17"/>
      <c r="F14" s="17"/>
      <c r="G14" s="18"/>
      <c r="H14" s="12"/>
      <c r="I14" s="12"/>
      <c r="J14" s="12"/>
      <c r="K14" s="12"/>
      <c r="L14" s="12"/>
      <c r="M14" s="12"/>
      <c r="N14" s="12"/>
      <c r="O14" s="22"/>
      <c r="P14" s="12"/>
      <c r="Q14" s="23"/>
      <c r="R14" s="23"/>
      <c r="S14" s="24"/>
      <c r="T14" s="10">
        <f t="shared" si="2"/>
        <v>0</v>
      </c>
      <c r="U14" s="10"/>
      <c r="V14" s="10">
        <f t="shared" si="3"/>
        <v>0</v>
      </c>
      <c r="W14" s="10">
        <f t="shared" si="4"/>
        <v>0</v>
      </c>
      <c r="X14" s="10">
        <f t="shared" si="5"/>
        <v>0</v>
      </c>
      <c r="Y14" s="13">
        <v>1</v>
      </c>
      <c r="Z14" s="13">
        <v>1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</row>
    <row r="15" spans="1:1155" ht="74.25" customHeight="1">
      <c r="A15" s="42"/>
      <c r="B15" s="2"/>
      <c r="C15" s="32"/>
      <c r="D15" s="30"/>
      <c r="E15" s="17"/>
      <c r="F15" s="17"/>
      <c r="G15" s="18"/>
      <c r="H15" s="12"/>
      <c r="I15" s="18"/>
      <c r="J15" s="12"/>
      <c r="K15" s="12"/>
      <c r="L15" s="12"/>
      <c r="M15" s="12"/>
      <c r="N15" s="12"/>
      <c r="O15" s="22"/>
      <c r="P15" s="12"/>
      <c r="Q15" s="14"/>
      <c r="R15" s="14"/>
      <c r="S15" s="15"/>
      <c r="T15" s="10"/>
      <c r="U15" s="10"/>
      <c r="V15" s="26"/>
      <c r="W15" s="10"/>
      <c r="X15" s="10"/>
      <c r="Y15" s="13"/>
      <c r="Z15" s="13"/>
    </row>
    <row r="16" spans="1:1155">
      <c r="A16" s="2"/>
      <c r="B16" s="2"/>
      <c r="C16" s="2"/>
      <c r="D16" s="9" t="s">
        <v>5</v>
      </c>
      <c r="E16" s="21">
        <f>SUM(E7:E15)</f>
        <v>18179934</v>
      </c>
      <c r="F16" s="21"/>
      <c r="G16" s="9"/>
      <c r="H16" s="9"/>
      <c r="I16" s="9"/>
      <c r="J16" s="9"/>
      <c r="K16" s="9"/>
      <c r="L16" s="9"/>
      <c r="M16" s="9"/>
      <c r="N16" s="9"/>
      <c r="O16" s="3">
        <f t="shared" ref="O16:T16" si="6">SUM(O7:O15)</f>
        <v>18155565.733199999</v>
      </c>
      <c r="P16" s="3">
        <f t="shared" si="6"/>
        <v>0</v>
      </c>
      <c r="Q16" s="3">
        <f t="shared" si="6"/>
        <v>0</v>
      </c>
      <c r="R16" s="3">
        <f t="shared" si="6"/>
        <v>0</v>
      </c>
      <c r="S16" s="3">
        <f t="shared" si="6"/>
        <v>24368.27</v>
      </c>
      <c r="T16" s="3">
        <f t="shared" si="6"/>
        <v>18179934.003199998</v>
      </c>
      <c r="U16" s="3"/>
      <c r="V16" s="3"/>
      <c r="W16" s="3">
        <f>SUM(W7:W15)</f>
        <v>-3.199999569915235E-3</v>
      </c>
      <c r="X16" s="3"/>
      <c r="Y16" s="3"/>
      <c r="Z16" s="3"/>
    </row>
    <row r="18" spans="5:26">
      <c r="E18" s="6"/>
      <c r="O18" s="6"/>
      <c r="T18" s="6"/>
      <c r="U18" s="6"/>
      <c r="V18" s="6"/>
      <c r="W18" s="6"/>
      <c r="X18" s="6"/>
    </row>
    <row r="19" spans="5:26">
      <c r="E19" s="6"/>
      <c r="O19" s="6"/>
      <c r="T19" s="6"/>
      <c r="W19" s="6"/>
    </row>
    <row r="20" spans="5:26">
      <c r="E20" s="6"/>
      <c r="M20" s="7"/>
      <c r="N20" s="7"/>
      <c r="O20" s="6"/>
      <c r="T20" s="8"/>
      <c r="U20" s="8"/>
      <c r="V20" s="8"/>
      <c r="W20" s="8"/>
      <c r="X20" s="8"/>
      <c r="Y20" s="8"/>
      <c r="Z20" s="8"/>
    </row>
    <row r="21" spans="5:26">
      <c r="M21" s="7"/>
      <c r="N21" s="7"/>
      <c r="O21" s="6"/>
      <c r="W21" s="6"/>
    </row>
    <row r="22" spans="5:26">
      <c r="M22" s="7"/>
      <c r="N22" s="7"/>
    </row>
    <row r="23" spans="5:26">
      <c r="M23" s="7"/>
      <c r="N23" s="7"/>
      <c r="U23" s="6"/>
      <c r="W23" s="6"/>
    </row>
    <row r="24" spans="5:26">
      <c r="M24" s="7"/>
      <c r="N24" s="7"/>
      <c r="O24" s="6"/>
      <c r="W24" s="6"/>
    </row>
    <row r="25" spans="5:26">
      <c r="M25" s="7"/>
      <c r="N25" s="7"/>
      <c r="W25" s="6"/>
    </row>
    <row r="26" spans="5:26">
      <c r="H26" s="7"/>
      <c r="M26" s="7"/>
      <c r="N26" s="7"/>
    </row>
    <row r="27" spans="5:26">
      <c r="M27" s="7"/>
      <c r="N27" s="7"/>
    </row>
    <row r="28" spans="5:26">
      <c r="M28" s="7"/>
      <c r="N28" s="7"/>
    </row>
    <row r="29" spans="5:26">
      <c r="M29" s="6"/>
      <c r="N29" s="6"/>
    </row>
    <row r="30" spans="5:26">
      <c r="M30" s="6"/>
      <c r="N30" s="6"/>
    </row>
    <row r="31" spans="5:26">
      <c r="M31" s="6"/>
      <c r="N31" s="6"/>
    </row>
  </sheetData>
  <mergeCells count="29">
    <mergeCell ref="B1:Z1"/>
    <mergeCell ref="B2:Z2"/>
    <mergeCell ref="B3:Z3"/>
    <mergeCell ref="A4:Z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Z5:Z6"/>
    <mergeCell ref="L5:L6"/>
    <mergeCell ref="M5:N5"/>
    <mergeCell ref="O5:O6"/>
    <mergeCell ref="P5:P6"/>
    <mergeCell ref="Q5:R5"/>
    <mergeCell ref="S5:S6"/>
    <mergeCell ref="T5:T6"/>
    <mergeCell ref="U5:U6"/>
    <mergeCell ref="V5:V6"/>
    <mergeCell ref="W5:W6"/>
    <mergeCell ref="Y5:Y6"/>
    <mergeCell ref="A7:A15"/>
    <mergeCell ref="X5:X6"/>
    <mergeCell ref="K5:K6"/>
  </mergeCells>
  <pageMargins left="0.39370078740157483" right="0.15748031496062992" top="0.74803149606299213" bottom="0.35433070866141736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(4)</vt:lpstr>
      <vt:lpstr>'Hoja1 (4)'!Títulos_a_imprimir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USER</cp:lastModifiedBy>
  <cp:lastPrinted>2024-02-16T18:22:24Z</cp:lastPrinted>
  <dcterms:created xsi:type="dcterms:W3CDTF">2016-12-26T17:15:04Z</dcterms:created>
  <dcterms:modified xsi:type="dcterms:W3CDTF">2025-09-19T19:44:17Z</dcterms:modified>
</cp:coreProperties>
</file>